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nidiaalvarezrueda/Documents/Alvarez 25:26/3 IICiMed  25-26/ENSEIGNEMENTS  25-26/6 M1 MICROBIOLOGIE/4 planning UE de M1/"/>
    </mc:Choice>
  </mc:AlternateContent>
  <xr:revisionPtr revIDLastSave="0" documentId="13_ncr:1_{ADDE4609-1F7C-BC45-86CD-E388061AAFB6}" xr6:coauthVersionLast="47" xr6:coauthVersionMax="47" xr10:uidLastSave="{00000000-0000-0000-0000-000000000000}"/>
  <bookViews>
    <workbookView xWindow="0" yWindow="700" windowWidth="27040" windowHeight="15840" xr2:uid="{00000000-000D-0000-FFFF-FFFF00000000}"/>
  </bookViews>
  <sheets>
    <sheet name="Planning 2026" sheetId="1" r:id="rId1"/>
  </sheets>
  <definedNames>
    <definedName name="_xlnm.Print_Titles" localSheetId="0">'Planning 2026'!$1:$8</definedName>
    <definedName name="Print_Titles" localSheetId="0">'Planning 2026'!$7:$8</definedName>
    <definedName name="_xlnm.Print_Area" localSheetId="0">'Planning 2026'!$B$1:$O$55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45" i="1" l="1"/>
  <c r="L46" i="1"/>
  <c r="L42" i="1"/>
  <c r="L43" i="1"/>
  <c r="L38" i="1"/>
  <c r="L39" i="1"/>
  <c r="L35" i="1"/>
  <c r="L36" i="1"/>
  <c r="L32" i="1"/>
  <c r="L33" i="1"/>
  <c r="L29" i="1"/>
  <c r="L30" i="1"/>
  <c r="L25" i="1"/>
  <c r="L26" i="1"/>
  <c r="L22" i="1"/>
  <c r="L23" i="1"/>
  <c r="L18" i="1"/>
  <c r="L19" i="1"/>
  <c r="L20" i="1"/>
  <c r="L16" i="1"/>
  <c r="L13" i="1"/>
  <c r="L14" i="1"/>
  <c r="L10" i="1"/>
  <c r="L11" i="1"/>
  <c r="L34" i="1"/>
  <c r="L37" i="1"/>
  <c r="L40" i="1"/>
  <c r="L44" i="1"/>
  <c r="L52" i="1"/>
  <c r="L53" i="1"/>
  <c r="L54" i="1"/>
  <c r="L50" i="1"/>
  <c r="L28" i="1"/>
  <c r="N55" i="1" l="1"/>
  <c r="M55" i="1"/>
  <c r="L9" i="1" l="1"/>
  <c r="L15" i="1"/>
  <c r="L17" i="1"/>
  <c r="L21" i="1"/>
  <c r="L24" i="1"/>
  <c r="L27" i="1"/>
  <c r="L47" i="1"/>
  <c r="L48" i="1"/>
  <c r="L51" i="1"/>
  <c r="L55" i="1" l="1"/>
</calcChain>
</file>

<file path=xl/sharedStrings.xml><?xml version="1.0" encoding="utf-8"?>
<sst xmlns="http://schemas.openxmlformats.org/spreadsheetml/2006/main" count="223" uniqueCount="122">
  <si>
    <t>Intitulé formation :</t>
  </si>
  <si>
    <t>libellé module ou UE :</t>
  </si>
  <si>
    <t>Responsable module ou UE :</t>
  </si>
  <si>
    <t>Intitulé du cours</t>
  </si>
  <si>
    <t>Salle</t>
  </si>
  <si>
    <t>Date</t>
  </si>
  <si>
    <t>H.CM</t>
  </si>
  <si>
    <t>H.TD</t>
  </si>
  <si>
    <t xml:space="preserve">NOM Prénom Intervenant </t>
  </si>
  <si>
    <t>Début</t>
  </si>
  <si>
    <t>Fin</t>
  </si>
  <si>
    <t>Date de Mise à jour :</t>
  </si>
  <si>
    <t>Assistante référente :</t>
  </si>
  <si>
    <t>TOTAL :</t>
  </si>
  <si>
    <r>
      <t xml:space="preserve">Universitaire
</t>
    </r>
    <r>
      <rPr>
        <i/>
        <sz val="10"/>
        <color theme="1"/>
        <rFont val="Calibri"/>
        <family val="2"/>
        <scheme val="minor"/>
      </rPr>
      <t>(non)</t>
    </r>
  </si>
  <si>
    <t>Bureau des Enseignants :</t>
  </si>
  <si>
    <t>Horaires</t>
  </si>
  <si>
    <t>Durées par type d'enseignement</t>
  </si>
  <si>
    <t>Durées effectives</t>
  </si>
  <si>
    <t>N° semaine</t>
  </si>
  <si>
    <t>H.TP</t>
  </si>
  <si>
    <t>Gestionnaire M1 :</t>
  </si>
  <si>
    <t>Equipement salle</t>
  </si>
  <si>
    <t>Code UE</t>
  </si>
  <si>
    <t>Effectif</t>
  </si>
  <si>
    <t>Bureauenseignants.Med@univ-nantes.fr</t>
  </si>
  <si>
    <t>EXAMEN session 1</t>
  </si>
  <si>
    <t>Master 1 Sciences et Santé</t>
  </si>
  <si>
    <t>Laurence CRUSSON</t>
  </si>
  <si>
    <r>
      <rPr>
        <b/>
        <sz val="11"/>
        <color theme="1"/>
        <rFont val="Calibri"/>
        <family val="2"/>
        <scheme val="minor"/>
      </rPr>
      <t>IMPORTANT pour le suivi des modifications :</t>
    </r>
    <r>
      <rPr>
        <sz val="10"/>
        <color theme="1"/>
        <rFont val="Calibri"/>
        <family val="2"/>
        <scheme val="minor"/>
      </rPr>
      <t xml:space="preserve">
- </t>
    </r>
    <r>
      <rPr>
        <b/>
        <sz val="10"/>
        <color theme="1"/>
        <rFont val="Calibri"/>
        <family val="2"/>
        <scheme val="minor"/>
      </rPr>
      <t>CHANGER</t>
    </r>
    <r>
      <rPr>
        <sz val="10"/>
        <color theme="1"/>
        <rFont val="Calibri"/>
        <family val="2"/>
        <scheme val="minor"/>
      </rPr>
      <t xml:space="preserve"> la date de mise à jour
- INDIQUER les modifications en les écrivant en </t>
    </r>
    <r>
      <rPr>
        <sz val="10"/>
        <color rgb="FFFF0000"/>
        <rFont val="Calibri"/>
        <family val="2"/>
        <scheme val="minor"/>
      </rPr>
      <t xml:space="preserve">ROUGE
</t>
    </r>
    <r>
      <rPr>
        <sz val="10"/>
        <color theme="1"/>
        <rFont val="Calibri"/>
        <family val="2"/>
        <scheme val="minor"/>
      </rPr>
      <t xml:space="preserve">
- NOMMER le fichier : UE xxx 2024-2025 v2024 12 31.xls 
(expl : </t>
    </r>
    <r>
      <rPr>
        <i/>
        <sz val="10"/>
        <color theme="1"/>
        <rFont val="Calibri"/>
        <family val="2"/>
        <scheme val="minor"/>
      </rPr>
      <t>UE TRACEURS 2024-2025 v2024 09 01</t>
    </r>
    <r>
      <rPr>
        <sz val="10"/>
        <color theme="1"/>
        <rFont val="Calibri"/>
        <family val="2"/>
        <scheme val="minor"/>
      </rPr>
      <t>)</t>
    </r>
  </si>
  <si>
    <t>PLANNING D'ENSEIGNEMENTS 2025-2026</t>
  </si>
  <si>
    <t>Jeudi 08 janvier 2026</t>
  </si>
  <si>
    <t>Jeudi 15 janvier 2026</t>
  </si>
  <si>
    <t>Jeudi 22 janvier 2026</t>
  </si>
  <si>
    <t>Jeudi 29 janvier 2026</t>
  </si>
  <si>
    <t>Jeudi 05 février 2026</t>
  </si>
  <si>
    <t>Jeudi 12 février 2026</t>
  </si>
  <si>
    <t>Jeudi 19 février 2026</t>
  </si>
  <si>
    <t>Jeudi 26 février 2026</t>
  </si>
  <si>
    <t>Jeudi 05 mars 2026</t>
  </si>
  <si>
    <t>Jeudi 12 mars 2026</t>
  </si>
  <si>
    <t>Jeudi 19 mars 2026</t>
  </si>
  <si>
    <t>Jeudi 26 mars 2026</t>
  </si>
  <si>
    <t>Colonne1</t>
  </si>
  <si>
    <t>Jeudi 02 avril 2026</t>
  </si>
  <si>
    <t>Jeudi 09 avril 2026</t>
  </si>
  <si>
    <t>Jeudi 16 avril 2026</t>
  </si>
  <si>
    <t>Jeudi 23 avril 2026</t>
  </si>
  <si>
    <t>Jeudi 21 mai 2026</t>
  </si>
  <si>
    <t>Introduction à la microbiologie-pathologies</t>
  </si>
  <si>
    <t>ALVAREZ-RUEDA Nidia</t>
  </si>
  <si>
    <t>Mécanismes généraux de l'immunité antimicrobienne</t>
  </si>
  <si>
    <t>IMBERT Berthe-Marie</t>
  </si>
  <si>
    <t>Microbiote</t>
  </si>
  <si>
    <t xml:space="preserve">CREMET Lise </t>
  </si>
  <si>
    <r>
      <t xml:space="preserve">Physiopathologie des infections à </t>
    </r>
    <r>
      <rPr>
        <i/>
        <sz val="10"/>
        <rFont val="Calibri"/>
        <family val="2"/>
        <scheme val="minor"/>
      </rPr>
      <t>P. aeruginosa</t>
    </r>
  </si>
  <si>
    <t>CREMET Lise</t>
  </si>
  <si>
    <t>Physiopathologie des infections à Legionella</t>
  </si>
  <si>
    <t>Stratégies thérapeutiques en mycologie médicale</t>
  </si>
  <si>
    <t>ALVAREZ RUEDA Nidia</t>
  </si>
  <si>
    <t>RUFFIER D'EPENOUX Louise</t>
  </si>
  <si>
    <t>Colonisation digestive par une bactérie hautement résistante</t>
  </si>
  <si>
    <t>BATARD Eric</t>
  </si>
  <si>
    <t xml:space="preserve">Physiopathologie des infections à Listeria </t>
  </si>
  <si>
    <t xml:space="preserve">RUFFIER D'EPENOUX Louise </t>
  </si>
  <si>
    <t xml:space="preserve"> Virome</t>
  </si>
  <si>
    <t xml:space="preserve">BRESSOLLETTE-BODIN Céline </t>
  </si>
  <si>
    <t>Physiopathologie des infections fongiques</t>
  </si>
  <si>
    <t xml:space="preserve">Variabilité génétique virale, mécanismes et conséquences </t>
  </si>
  <si>
    <t>Stratégies alternatives aux antibiotiques (suite)</t>
  </si>
  <si>
    <t>Mécanismes d'invasion en Parasitologie</t>
  </si>
  <si>
    <t>LE PAPE Patrice</t>
  </si>
  <si>
    <t>McILROY DORIAN</t>
  </si>
  <si>
    <t>Physiopathologie des infections à staphylocoques / Staphylococcus aureus</t>
  </si>
  <si>
    <t>CORVEC Stéphane</t>
  </si>
  <si>
    <t>Mécanismes d'échappement immunitaire</t>
  </si>
  <si>
    <t xml:space="preserve">Infection chronique et résistance aux antiviraux : exemple du </t>
  </si>
  <si>
    <t>ANDRE-GARNIER Elisabeth</t>
  </si>
  <si>
    <t>Physiopathologie des infections à streptocoques</t>
  </si>
  <si>
    <t xml:space="preserve">Susceptibilité génétique aux infections </t>
  </si>
  <si>
    <t xml:space="preserve"> IMBERT Berthe-Marie </t>
  </si>
  <si>
    <t xml:space="preserve">ED Analyse d'articles </t>
  </si>
  <si>
    <t xml:space="preserve">Analyse d'articles </t>
  </si>
  <si>
    <t>BRESSOLLETTE-BODIN Céline</t>
  </si>
  <si>
    <t>Emergence des maladies virales respiratoires : exemples de la grippe et du SRAS</t>
  </si>
  <si>
    <t xml:space="preserve"> La résistance en Mycologie Médicale</t>
  </si>
  <si>
    <t xml:space="preserve"> Physiopathologie des infections à helminthes</t>
  </si>
  <si>
    <t xml:space="preserve">ALVAREZ-RUEDA Nidia </t>
  </si>
  <si>
    <r>
      <t xml:space="preserve">Exemple d'une émergence : </t>
    </r>
    <r>
      <rPr>
        <i/>
        <sz val="10"/>
        <color rgb="FF000000"/>
        <rFont val="Calibri"/>
        <family val="2"/>
        <scheme val="minor"/>
      </rPr>
      <t>Candida auris</t>
    </r>
  </si>
  <si>
    <t>Rôle des vecteurs dans la transmission de parasites</t>
  </si>
  <si>
    <t>PAGNIEZ Fabrice</t>
  </si>
  <si>
    <r>
      <t>Infections à</t>
    </r>
    <r>
      <rPr>
        <i/>
        <sz val="10"/>
        <color rgb="FF000000"/>
        <rFont val="Calibri"/>
        <family val="2"/>
        <scheme val="minor"/>
      </rPr>
      <t xml:space="preserve"> M. tuberculosis</t>
    </r>
  </si>
  <si>
    <t>GUILLOUZOUIC Aurélie</t>
  </si>
  <si>
    <t>Parasitoses cutanées</t>
  </si>
  <si>
    <t>Physiopathologie du paludisme et  Physiopathologie de la toxoplasmose</t>
  </si>
  <si>
    <t>LAVERGNE Rose-Anne</t>
  </si>
  <si>
    <t xml:space="preserve">Bases génétiques de la virulence bactérienne </t>
  </si>
  <si>
    <t>UE Microbiologie-Pathologies</t>
  </si>
  <si>
    <t>Nidia ALVAREZ RUEDA</t>
  </si>
  <si>
    <t xml:space="preserve">Kseniia USHAKOVA </t>
  </si>
  <si>
    <t>K8SMEC1/C2/C3</t>
  </si>
  <si>
    <t xml:space="preserve"> LAMRET Fabien</t>
  </si>
  <si>
    <t xml:space="preserve"> Stratégies alternatives aux antibiotiques </t>
  </si>
  <si>
    <t xml:space="preserve">Fonctions et usages thérapeutiques des anticorps antiviraux </t>
  </si>
  <si>
    <t>Physiopathologie des infections à C. difficile</t>
  </si>
  <si>
    <r>
      <t xml:space="preserve">Physiopathologie des infections à </t>
    </r>
    <r>
      <rPr>
        <i/>
        <sz val="10"/>
        <color theme="1"/>
        <rFont val="Calibri (Corps)"/>
      </rPr>
      <t>C. acnes</t>
    </r>
  </si>
  <si>
    <t xml:space="preserve">Complications virales chez les immunodéprimés </t>
  </si>
  <si>
    <t xml:space="preserve">24 ScienSanté + 15 M1 BM +          ? pharma	</t>
  </si>
  <si>
    <t>BATARD Eric (16h-17h), PAGNIEZ Fabrice, ALVAREZ-RUEDA Nidia</t>
  </si>
  <si>
    <t>Sarah MARCHAND,  BATARD Eric (14h-16h), ALVAREZ-RUEDA Nidia</t>
  </si>
  <si>
    <t>EC1</t>
  </si>
  <si>
    <t>EC2</t>
  </si>
  <si>
    <t>EC3</t>
  </si>
  <si>
    <t>Groupe</t>
  </si>
  <si>
    <t xml:space="preserve">Med + Sciences </t>
  </si>
  <si>
    <t>Med + Sciences</t>
  </si>
  <si>
    <t>Med + Sciences + Ingé</t>
  </si>
  <si>
    <t>Med</t>
  </si>
  <si>
    <t>Med + Pharma</t>
  </si>
  <si>
    <t xml:space="preserve">Arboviroses et fièvres hémorragiques virales </t>
  </si>
  <si>
    <t xml:space="preserve">MORIO Florent </t>
  </si>
  <si>
    <t xml:space="preserve">ALVAREZ RUEDA Nidia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</si>
</sst>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$-F800]dddd\,\ mmmm\ dd\,\ yyyy"/>
    <numFmt numFmtId="166" formatCode="[h]:mm:ss;@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 (Corps)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 (Corps)"/>
    </font>
    <font>
      <sz val="10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DEDED"/>
        <bgColor rgb="FFEDEDED"/>
      </patternFill>
    </fill>
    <fill>
      <patternFill patternType="solid">
        <fgColor theme="0"/>
        <bgColor rgb="FFEDEDED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indexed="64"/>
      </top>
      <bottom style="hair">
        <color indexed="64"/>
      </bottom>
      <diagonal/>
    </border>
    <border>
      <left style="thin">
        <color rgb="FFA5A5A5"/>
      </left>
      <right style="thin">
        <color rgb="FFA5A5A5"/>
      </right>
      <top style="hair">
        <color indexed="64"/>
      </top>
      <bottom style="hair">
        <color indexed="64"/>
      </bottom>
      <diagonal/>
    </border>
    <border>
      <left style="thin">
        <color rgb="FFA5A5A5"/>
      </left>
      <right style="thin">
        <color rgb="FFA5A5A5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20" fontId="9" fillId="0" borderId="0" xfId="0" applyNumberFormat="1" applyFont="1" applyAlignment="1" applyProtection="1">
      <alignment horizontal="center" vertical="center"/>
      <protection locked="0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0" xfId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2" borderId="5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4" fillId="0" borderId="0" xfId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165" fontId="20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20" fontId="6" fillId="0" borderId="0" xfId="0" applyNumberFormat="1" applyFont="1" applyAlignment="1" applyProtection="1">
      <alignment horizontal="left" vertical="center"/>
      <protection locked="0"/>
    </xf>
    <xf numFmtId="20" fontId="6" fillId="0" borderId="10" xfId="0" applyNumberFormat="1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20" fontId="6" fillId="0" borderId="9" xfId="0" applyNumberFormat="1" applyFont="1" applyBorder="1" applyAlignment="1" applyProtection="1">
      <alignment horizontal="left" vertical="center"/>
      <protection locked="0"/>
    </xf>
    <xf numFmtId="20" fontId="6" fillId="0" borderId="11" xfId="0" applyNumberFormat="1" applyFont="1" applyBorder="1" applyAlignment="1" applyProtection="1">
      <alignment horizontal="left" vertical="center"/>
      <protection locked="0"/>
    </xf>
    <xf numFmtId="20" fontId="6" fillId="0" borderId="12" xfId="0" applyNumberFormat="1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wrapText="1"/>
    </xf>
    <xf numFmtId="20" fontId="6" fillId="0" borderId="13" xfId="0" applyNumberFormat="1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20" fontId="24" fillId="0" borderId="14" xfId="0" applyNumberFormat="1" applyFont="1" applyBorder="1" applyAlignment="1" applyProtection="1">
      <alignment horizontal="left" vertical="center"/>
      <protection locked="0"/>
    </xf>
    <xf numFmtId="20" fontId="24" fillId="0" borderId="16" xfId="0" applyNumberFormat="1" applyFont="1" applyBorder="1" applyAlignment="1" applyProtection="1">
      <alignment horizontal="left" vertical="center"/>
      <protection locked="0"/>
    </xf>
    <xf numFmtId="20" fontId="24" fillId="4" borderId="15" xfId="0" applyNumberFormat="1" applyFont="1" applyFill="1" applyBorder="1" applyAlignment="1" applyProtection="1">
      <alignment horizontal="left" vertical="center"/>
      <protection locked="0"/>
    </xf>
    <xf numFmtId="0" fontId="22" fillId="0" borderId="12" xfId="0" applyFont="1" applyBorder="1" applyAlignment="1">
      <alignment horizontal="left" vertical="center" wrapText="1"/>
    </xf>
    <xf numFmtId="20" fontId="24" fillId="3" borderId="14" xfId="0" applyNumberFormat="1" applyFont="1" applyFill="1" applyBorder="1" applyAlignment="1" applyProtection="1">
      <alignment horizontal="left" vertical="center"/>
      <protection locked="0"/>
    </xf>
    <xf numFmtId="20" fontId="6" fillId="0" borderId="0" xfId="0" applyNumberFormat="1" applyFont="1" applyAlignment="1">
      <alignment horizontal="left" vertical="center"/>
    </xf>
    <xf numFmtId="20" fontId="9" fillId="0" borderId="0" xfId="0" applyNumberFormat="1" applyFont="1" applyAlignment="1" applyProtection="1">
      <alignment horizontal="left" vertical="center"/>
      <protection locked="0"/>
    </xf>
    <xf numFmtId="20" fontId="6" fillId="0" borderId="7" xfId="0" applyNumberFormat="1" applyFont="1" applyBorder="1" applyAlignment="1" applyProtection="1">
      <alignment horizontal="left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20" fontId="26" fillId="0" borderId="0" xfId="0" applyNumberFormat="1" applyFont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4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20" fontId="6" fillId="0" borderId="0" xfId="0" applyNumberFormat="1" applyFont="1" applyAlignment="1" applyProtection="1">
      <alignment horizontal="center" vertical="center"/>
      <protection locked="0"/>
    </xf>
    <xf numFmtId="0" fontId="20" fillId="0" borderId="1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20" fontId="9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165" fontId="20" fillId="0" borderId="10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1" fontId="6" fillId="0" borderId="1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165" fontId="6" fillId="0" borderId="20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20" fontId="6" fillId="0" borderId="21" xfId="0" applyNumberFormat="1" applyFont="1" applyBorder="1" applyAlignment="1" applyProtection="1">
      <alignment horizontal="left" vertical="center"/>
      <protection locked="0"/>
    </xf>
    <xf numFmtId="164" fontId="9" fillId="0" borderId="20" xfId="0" applyNumberFormat="1" applyFont="1" applyBorder="1" applyAlignment="1">
      <alignment horizontal="center" vertical="center"/>
    </xf>
    <xf numFmtId="20" fontId="9" fillId="0" borderId="20" xfId="0" applyNumberFormat="1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14" fontId="15" fillId="0" borderId="0" xfId="0" applyNumberFormat="1" applyFont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[h]:mm:ss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5" formatCode="hh:mm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5" formatCode="hh:mm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8:P55" totalsRowCount="1" headerRowDxfId="30" dataDxfId="29" tableBorderDxfId="28">
  <tableColumns count="15">
    <tableColumn id="1" xr3:uid="{00000000-0010-0000-0000-000001000000}" name="Intitulé du cours" dataDxfId="27" totalsRowDxfId="12"/>
    <tableColumn id="2" xr3:uid="{00000000-0010-0000-0000-000002000000}" name="NOM Prénom Intervenant " dataDxfId="26" totalsRowDxfId="11"/>
    <tableColumn id="3" xr3:uid="{00000000-0010-0000-0000-000003000000}" name="Universitaire_x000a_(non)" dataDxfId="25" totalsRowDxfId="10"/>
    <tableColumn id="6" xr3:uid="{00000000-0010-0000-0000-000006000000}" name="Equipement salle" dataDxfId="24" totalsRowDxfId="9"/>
    <tableColumn id="5" xr3:uid="{00000000-0010-0000-0000-000005000000}" name="Salle" dataDxfId="23" totalsRowDxfId="8"/>
    <tableColumn id="7" xr3:uid="{00000000-0010-0000-0000-000007000000}" name="Date" dataDxfId="22" totalsRowDxfId="7"/>
    <tableColumn id="14" xr3:uid="{00000000-0010-0000-0000-00000E000000}" name="N° semaine" dataDxfId="21" totalsRowDxfId="6"/>
    <tableColumn id="15" xr3:uid="{E5EBEA6E-29BC-4DC0-8758-E56105B38995}" name="Groupe" dataDxfId="20" totalsRowDxfId="5"/>
    <tableColumn id="8" xr3:uid="{00000000-0010-0000-0000-000008000000}" name="Début" dataDxfId="19" totalsRowDxfId="4"/>
    <tableColumn id="9" xr3:uid="{00000000-0010-0000-0000-000009000000}" name="Fin" totalsRowLabel="TOTAL :" dataDxfId="18" totalsRowDxfId="3"/>
    <tableColumn id="10" xr3:uid="{00000000-0010-0000-0000-00000A000000}" name="Durées effectives" totalsRowFunction="sum" dataDxfId="17" totalsRowDxfId="2">
      <calculatedColumnFormula>+Tableau1[[#This Row],[Fin]]-Tableau1[[#This Row],[Début]]</calculatedColumnFormula>
    </tableColumn>
    <tableColumn id="11" xr3:uid="{00000000-0010-0000-0000-00000B000000}" name="H.CM" totalsRowFunction="sum" dataDxfId="16" totalsRowDxfId="1"/>
    <tableColumn id="12" xr3:uid="{00000000-0010-0000-0000-00000C000000}" name="H.TD" totalsRowFunction="sum" dataDxfId="15" totalsRowDxfId="0"/>
    <tableColumn id="4" xr3:uid="{00000000-0010-0000-0000-000004000000}" name="H.TP" dataDxfId="14"/>
    <tableColumn id="13" xr3:uid="{00000000-0010-0000-0000-00000D000000}" name="Colonne1" dataDxfId="1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reauenseignants.Med@univ-nante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"/>
    <pageSetUpPr fitToPage="1"/>
  </sheetPr>
  <dimension ref="A1:P55"/>
  <sheetViews>
    <sheetView showGridLines="0" tabSelected="1" topLeftCell="A8" zoomScale="84" zoomScaleNormal="84" workbookViewId="0">
      <pane ySplit="1" topLeftCell="A9" activePane="bottomLeft" state="frozen"/>
      <selection activeCell="A8" sqref="A8"/>
      <selection pane="bottomLeft" activeCell="F20" sqref="F20"/>
    </sheetView>
  </sheetViews>
  <sheetFormatPr baseColWidth="10" defaultColWidth="11.5" defaultRowHeight="16" x14ac:dyDescent="0.2"/>
  <cols>
    <col min="1" max="1" width="11.5" style="2"/>
    <col min="2" max="2" width="53.6640625" style="2" customWidth="1"/>
    <col min="3" max="3" width="41.1640625" style="3" customWidth="1"/>
    <col min="4" max="5" width="11.1640625" style="3" customWidth="1"/>
    <col min="6" max="6" width="9.5" style="3" customWidth="1"/>
    <col min="7" max="7" width="23.1640625" style="3" bestFit="1" customWidth="1"/>
    <col min="8" max="9" width="23.33203125" style="2" customWidth="1"/>
    <col min="10" max="10" width="7.6640625" style="2" customWidth="1"/>
    <col min="11" max="11" width="6.6640625" style="2" customWidth="1"/>
    <col min="12" max="12" width="8.5" style="2" customWidth="1"/>
    <col min="13" max="14" width="8.6640625" style="2" customWidth="1"/>
    <col min="15" max="15" width="8.6640625" style="1" customWidth="1"/>
    <col min="16" max="16" width="69.6640625" style="1" customWidth="1"/>
    <col min="17" max="16384" width="11.5" style="1"/>
  </cols>
  <sheetData>
    <row r="1" spans="1:16" ht="18.75" customHeight="1" x14ac:dyDescent="0.2">
      <c r="B1" s="115" t="s">
        <v>30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07" t="s">
        <v>29</v>
      </c>
    </row>
    <row r="2" spans="1:16" s="18" customFormat="1" ht="15" x14ac:dyDescent="0.2">
      <c r="A2" s="19"/>
      <c r="B2" s="19"/>
      <c r="C2" s="17"/>
      <c r="D2" s="17"/>
      <c r="E2" s="17"/>
      <c r="F2" s="17"/>
      <c r="G2" s="17"/>
      <c r="H2" s="19"/>
      <c r="I2" s="19"/>
      <c r="J2" s="110" t="s">
        <v>11</v>
      </c>
      <c r="K2" s="110"/>
      <c r="L2" s="110"/>
      <c r="M2" s="111">
        <v>45994</v>
      </c>
      <c r="N2" s="111"/>
      <c r="P2" s="108"/>
    </row>
    <row r="3" spans="1:16" s="18" customFormat="1" x14ac:dyDescent="0.2">
      <c r="A3" s="19"/>
      <c r="B3" s="20" t="s">
        <v>0</v>
      </c>
      <c r="C3" s="11" t="s">
        <v>27</v>
      </c>
      <c r="D3" s="17"/>
      <c r="E3" s="17"/>
      <c r="F3" s="17"/>
      <c r="G3" s="17"/>
      <c r="H3" s="19"/>
      <c r="I3" s="19"/>
      <c r="J3" s="19"/>
      <c r="K3" s="19"/>
      <c r="L3" s="19"/>
      <c r="M3" s="19"/>
      <c r="N3" s="19"/>
      <c r="P3" s="108"/>
    </row>
    <row r="4" spans="1:16" s="18" customFormat="1" x14ac:dyDescent="0.2">
      <c r="A4" s="19"/>
      <c r="B4" s="20" t="s">
        <v>1</v>
      </c>
      <c r="C4" s="11" t="s">
        <v>97</v>
      </c>
      <c r="D4" s="17"/>
      <c r="E4" s="17"/>
      <c r="F4" s="17"/>
      <c r="G4" s="23" t="s">
        <v>21</v>
      </c>
      <c r="H4" s="30" t="s">
        <v>28</v>
      </c>
      <c r="I4" s="30"/>
      <c r="J4" s="19"/>
      <c r="N4" s="21"/>
      <c r="P4" s="108"/>
    </row>
    <row r="5" spans="1:16" s="18" customFormat="1" ht="15" x14ac:dyDescent="0.2">
      <c r="A5" s="19"/>
      <c r="B5" s="20" t="s">
        <v>2</v>
      </c>
      <c r="C5" s="29" t="s">
        <v>98</v>
      </c>
      <c r="D5" s="17"/>
      <c r="E5" s="17"/>
      <c r="F5" s="17"/>
      <c r="G5" s="20" t="s">
        <v>15</v>
      </c>
      <c r="H5" s="28" t="s">
        <v>25</v>
      </c>
      <c r="I5" s="28"/>
      <c r="J5" s="19"/>
      <c r="N5" s="21"/>
      <c r="P5" s="108"/>
    </row>
    <row r="6" spans="1:16" s="18" customFormat="1" ht="15" x14ac:dyDescent="0.2">
      <c r="A6" s="19"/>
      <c r="B6" s="20" t="s">
        <v>12</v>
      </c>
      <c r="C6" s="29" t="s">
        <v>99</v>
      </c>
      <c r="D6" s="17"/>
      <c r="E6" s="17"/>
      <c r="F6" s="17"/>
      <c r="G6" s="27" t="s">
        <v>23</v>
      </c>
      <c r="H6" s="65" t="s">
        <v>100</v>
      </c>
      <c r="I6" s="65"/>
      <c r="J6" s="19"/>
      <c r="P6" s="108"/>
    </row>
    <row r="7" spans="1:16" s="4" customFormat="1" ht="29.25" customHeight="1" thickBot="1" x14ac:dyDescent="0.25">
      <c r="G7" s="26" t="s">
        <v>24</v>
      </c>
      <c r="H7" s="66" t="s">
        <v>107</v>
      </c>
      <c r="I7" s="66"/>
      <c r="J7" s="112" t="s">
        <v>16</v>
      </c>
      <c r="K7" s="113"/>
      <c r="L7" s="114"/>
      <c r="M7" s="116" t="s">
        <v>17</v>
      </c>
      <c r="N7" s="117"/>
      <c r="O7" s="118"/>
      <c r="P7" s="109"/>
    </row>
    <row r="8" spans="1:16" s="5" customFormat="1" ht="25.5" customHeight="1" x14ac:dyDescent="0.2">
      <c r="A8" s="7"/>
      <c r="B8" s="9" t="s">
        <v>3</v>
      </c>
      <c r="C8" s="9" t="s">
        <v>8</v>
      </c>
      <c r="D8" s="8" t="s">
        <v>14</v>
      </c>
      <c r="E8" s="9" t="s">
        <v>22</v>
      </c>
      <c r="F8" s="9" t="s">
        <v>4</v>
      </c>
      <c r="G8" s="9" t="s">
        <v>5</v>
      </c>
      <c r="H8" s="9" t="s">
        <v>19</v>
      </c>
      <c r="I8" s="9" t="s">
        <v>113</v>
      </c>
      <c r="J8" s="9" t="s">
        <v>9</v>
      </c>
      <c r="K8" s="9" t="s">
        <v>10</v>
      </c>
      <c r="L8" s="8" t="s">
        <v>18</v>
      </c>
      <c r="M8" s="10" t="s">
        <v>6</v>
      </c>
      <c r="N8" s="10" t="s">
        <v>7</v>
      </c>
      <c r="O8" s="24" t="s">
        <v>20</v>
      </c>
      <c r="P8" s="32" t="s">
        <v>43</v>
      </c>
    </row>
    <row r="9" spans="1:16" s="5" customFormat="1" ht="19.5" customHeight="1" x14ac:dyDescent="0.2">
      <c r="A9" s="7" t="s">
        <v>110</v>
      </c>
      <c r="B9" s="35" t="s">
        <v>49</v>
      </c>
      <c r="C9" s="35" t="s">
        <v>50</v>
      </c>
      <c r="D9" s="15"/>
      <c r="E9" s="15"/>
      <c r="F9" s="7"/>
      <c r="G9" s="12" t="s">
        <v>31</v>
      </c>
      <c r="H9" s="25">
        <v>2</v>
      </c>
      <c r="I9" s="25" t="s">
        <v>114</v>
      </c>
      <c r="J9" s="37">
        <v>0.5625</v>
      </c>
      <c r="K9" s="37">
        <v>0.58333333333333337</v>
      </c>
      <c r="L9" s="14">
        <f>+Tableau1[[#This Row],[Fin]]-Tableau1[[#This Row],[Début]]</f>
        <v>2.083333333333337E-2</v>
      </c>
      <c r="M9" s="13"/>
      <c r="N9" s="13"/>
      <c r="O9" s="22"/>
      <c r="P9" s="31"/>
    </row>
    <row r="10" spans="1:16" s="5" customFormat="1" ht="19.5" customHeight="1" x14ac:dyDescent="0.2">
      <c r="A10" s="7" t="s">
        <v>110</v>
      </c>
      <c r="B10" s="6" t="s">
        <v>51</v>
      </c>
      <c r="C10" s="6" t="s">
        <v>52</v>
      </c>
      <c r="D10" s="15"/>
      <c r="E10" s="15"/>
      <c r="F10" s="7"/>
      <c r="G10" s="12" t="s">
        <v>31</v>
      </c>
      <c r="H10" s="25">
        <v>2</v>
      </c>
      <c r="I10" s="25" t="s">
        <v>116</v>
      </c>
      <c r="J10" s="37">
        <v>0.58333333333333337</v>
      </c>
      <c r="K10" s="37">
        <v>0.64583333333333337</v>
      </c>
      <c r="L10" s="14">
        <f>+Tableau1[[#This Row],[Fin]]-Tableau1[[#This Row],[Début]]</f>
        <v>6.25E-2</v>
      </c>
      <c r="M10" s="13"/>
      <c r="N10" s="13"/>
      <c r="O10" s="22"/>
      <c r="P10" s="31"/>
    </row>
    <row r="11" spans="1:16" s="5" customFormat="1" ht="19.5" customHeight="1" x14ac:dyDescent="0.2">
      <c r="A11" s="7" t="s">
        <v>110</v>
      </c>
      <c r="B11" s="36" t="s">
        <v>53</v>
      </c>
      <c r="C11" s="36" t="s">
        <v>54</v>
      </c>
      <c r="D11" s="15"/>
      <c r="E11" s="15"/>
      <c r="F11" s="7"/>
      <c r="G11" s="12" t="s">
        <v>31</v>
      </c>
      <c r="H11" s="25">
        <v>2</v>
      </c>
      <c r="I11" s="25" t="s">
        <v>116</v>
      </c>
      <c r="J11" s="38">
        <v>0.64583333333333337</v>
      </c>
      <c r="K11" s="38">
        <v>0.6875</v>
      </c>
      <c r="L11" s="14">
        <f>+Tableau1[[#This Row],[Fin]]-Tableau1[[#This Row],[Début]]</f>
        <v>4.166666666666663E-2</v>
      </c>
      <c r="M11" s="13"/>
      <c r="N11" s="13"/>
      <c r="O11" s="22"/>
      <c r="P11" s="31"/>
    </row>
    <row r="12" spans="1:16" s="5" customFormat="1" ht="19.5" customHeight="1" x14ac:dyDescent="0.2">
      <c r="A12" s="7"/>
      <c r="B12" s="36"/>
      <c r="C12" s="36"/>
      <c r="D12" s="76"/>
      <c r="E12" s="76"/>
      <c r="F12" s="77"/>
      <c r="G12" s="78" t="s">
        <v>31</v>
      </c>
      <c r="H12" s="79">
        <v>2</v>
      </c>
      <c r="I12" s="79"/>
      <c r="J12" s="38"/>
      <c r="K12" s="38"/>
      <c r="L12" s="80">
        <f>+Tableau1[[#This Row],[Fin]]-Tableau1[[#This Row],[Début]]</f>
        <v>0</v>
      </c>
      <c r="M12" s="81"/>
      <c r="N12" s="81"/>
      <c r="O12" s="82"/>
      <c r="P12" s="83"/>
    </row>
    <row r="13" spans="1:16" s="5" customFormat="1" ht="19.5" customHeight="1" x14ac:dyDescent="0.2">
      <c r="A13" s="7" t="s">
        <v>110</v>
      </c>
      <c r="B13" s="75" t="s">
        <v>55</v>
      </c>
      <c r="C13" s="75" t="s">
        <v>56</v>
      </c>
      <c r="D13" s="15"/>
      <c r="E13" s="15"/>
      <c r="F13" s="7"/>
      <c r="G13" s="12" t="s">
        <v>32</v>
      </c>
      <c r="H13" s="25">
        <v>3</v>
      </c>
      <c r="I13" s="25" t="s">
        <v>115</v>
      </c>
      <c r="J13" s="48">
        <v>0.58333333333333337</v>
      </c>
      <c r="K13" s="48">
        <v>0.625</v>
      </c>
      <c r="L13" s="14">
        <f>+Tableau1[[#This Row],[Fin]]-Tableau1[[#This Row],[Début]]</f>
        <v>4.166666666666663E-2</v>
      </c>
      <c r="M13" s="13"/>
      <c r="N13" s="13"/>
      <c r="O13" s="22"/>
      <c r="P13" s="31"/>
    </row>
    <row r="14" spans="1:16" s="5" customFormat="1" ht="19.5" customHeight="1" x14ac:dyDescent="0.2">
      <c r="A14" s="7" t="s">
        <v>110</v>
      </c>
      <c r="B14" s="39" t="s">
        <v>57</v>
      </c>
      <c r="C14" s="39" t="s">
        <v>56</v>
      </c>
      <c r="D14" s="15"/>
      <c r="E14" s="15"/>
      <c r="F14" s="7"/>
      <c r="G14" s="12" t="s">
        <v>32</v>
      </c>
      <c r="H14" s="25">
        <v>3</v>
      </c>
      <c r="I14" s="25" t="s">
        <v>115</v>
      </c>
      <c r="J14" s="43">
        <v>0.63541666666666663</v>
      </c>
      <c r="K14" s="43">
        <v>0.67708333333333337</v>
      </c>
      <c r="L14" s="14">
        <f>+Tableau1[[#This Row],[Fin]]-Tableau1[[#This Row],[Début]]</f>
        <v>4.1666666666666741E-2</v>
      </c>
      <c r="M14" s="13"/>
      <c r="N14" s="13"/>
      <c r="O14" s="22"/>
      <c r="P14" s="31"/>
    </row>
    <row r="15" spans="1:16" s="5" customFormat="1" ht="19.5" customHeight="1" x14ac:dyDescent="0.2">
      <c r="A15" s="7" t="s">
        <v>110</v>
      </c>
      <c r="B15" s="40" t="s">
        <v>58</v>
      </c>
      <c r="C15" s="41" t="s">
        <v>59</v>
      </c>
      <c r="D15" s="36"/>
      <c r="E15" s="36"/>
      <c r="F15" s="7"/>
      <c r="G15" s="78" t="s">
        <v>32</v>
      </c>
      <c r="H15" s="79">
        <v>3</v>
      </c>
      <c r="I15" s="79" t="s">
        <v>116</v>
      </c>
      <c r="J15" s="44">
        <v>0.70833333333333337</v>
      </c>
      <c r="K15" s="44">
        <v>0.75</v>
      </c>
      <c r="L15" s="14">
        <f>+Tableau1[[#This Row],[Fin]]-Tableau1[[#This Row],[Début]]</f>
        <v>4.166666666666663E-2</v>
      </c>
      <c r="M15" s="13"/>
      <c r="N15" s="13"/>
      <c r="O15" s="22"/>
      <c r="P15" s="31"/>
    </row>
    <row r="16" spans="1:16" s="5" customFormat="1" ht="19.5" customHeight="1" x14ac:dyDescent="0.2">
      <c r="A16" s="7"/>
      <c r="B16" s="69"/>
      <c r="C16" s="6"/>
      <c r="D16" s="6"/>
      <c r="E16" s="6"/>
      <c r="F16" s="7"/>
      <c r="G16" s="12" t="s">
        <v>33</v>
      </c>
      <c r="H16" s="25">
        <v>4</v>
      </c>
      <c r="I16" s="25"/>
      <c r="J16" s="37"/>
      <c r="K16" s="37"/>
      <c r="L16" s="14">
        <f>+Tableau1[[#This Row],[Fin]]-Tableau1[[#This Row],[Début]]</f>
        <v>0</v>
      </c>
      <c r="M16" s="13"/>
      <c r="N16" s="13"/>
      <c r="O16" s="22"/>
      <c r="P16" s="7"/>
    </row>
    <row r="17" spans="1:16" s="5" customFormat="1" ht="19.5" customHeight="1" x14ac:dyDescent="0.2">
      <c r="A17" s="94" t="s">
        <v>111</v>
      </c>
      <c r="B17" s="36" t="s">
        <v>61</v>
      </c>
      <c r="C17" s="36" t="s">
        <v>62</v>
      </c>
      <c r="D17" s="36"/>
      <c r="E17" s="36"/>
      <c r="F17" s="7"/>
      <c r="G17" s="78" t="s">
        <v>33</v>
      </c>
      <c r="H17" s="79">
        <v>4</v>
      </c>
      <c r="I17" s="79" t="s">
        <v>117</v>
      </c>
      <c r="J17" s="38">
        <v>0.66666666666666663</v>
      </c>
      <c r="K17" s="38">
        <v>0.72916666666666663</v>
      </c>
      <c r="L17" s="14">
        <f>+Tableau1[[#This Row],[Fin]]-Tableau1[[#This Row],[Début]]</f>
        <v>6.25E-2</v>
      </c>
      <c r="M17" s="13"/>
      <c r="N17" s="13"/>
      <c r="O17" s="22"/>
      <c r="P17" s="31"/>
    </row>
    <row r="18" spans="1:16" s="5" customFormat="1" ht="19.5" customHeight="1" x14ac:dyDescent="0.2">
      <c r="A18" s="7" t="s">
        <v>110</v>
      </c>
      <c r="B18" s="75" t="s">
        <v>63</v>
      </c>
      <c r="C18" s="75" t="s">
        <v>64</v>
      </c>
      <c r="D18" s="6"/>
      <c r="E18" s="6"/>
      <c r="F18" s="7"/>
      <c r="G18" s="12" t="s">
        <v>34</v>
      </c>
      <c r="H18" s="25">
        <v>5</v>
      </c>
      <c r="I18" s="25" t="s">
        <v>115</v>
      </c>
      <c r="J18" s="42">
        <v>0.58333333333333337</v>
      </c>
      <c r="K18" s="42">
        <v>0.625</v>
      </c>
      <c r="L18" s="14">
        <f>+Tableau1[[#This Row],[Fin]]-Tableau1[[#This Row],[Début]]</f>
        <v>4.166666666666663E-2</v>
      </c>
      <c r="M18" s="13"/>
      <c r="N18" s="13"/>
      <c r="O18" s="22"/>
      <c r="P18" s="31"/>
    </row>
    <row r="19" spans="1:16" s="5" customFormat="1" ht="19.5" customHeight="1" x14ac:dyDescent="0.2">
      <c r="A19" s="7" t="s">
        <v>110</v>
      </c>
      <c r="B19" s="39" t="s">
        <v>65</v>
      </c>
      <c r="C19" s="39" t="s">
        <v>66</v>
      </c>
      <c r="D19" s="6"/>
      <c r="E19" s="6"/>
      <c r="F19" s="7"/>
      <c r="G19" s="12" t="s">
        <v>34</v>
      </c>
      <c r="H19" s="25">
        <v>5</v>
      </c>
      <c r="I19" s="25" t="s">
        <v>115</v>
      </c>
      <c r="J19" s="43">
        <v>0.625</v>
      </c>
      <c r="K19" s="43">
        <v>0.6875</v>
      </c>
      <c r="L19" s="14">
        <f>+Tableau1[[#This Row],[Fin]]-Tableau1[[#This Row],[Début]]</f>
        <v>6.25E-2</v>
      </c>
      <c r="M19" s="13"/>
      <c r="N19" s="13"/>
      <c r="O19" s="22"/>
      <c r="P19" s="31"/>
    </row>
    <row r="20" spans="1:16" s="5" customFormat="1" ht="19.5" customHeight="1" x14ac:dyDescent="0.2">
      <c r="A20" s="7" t="s">
        <v>110</v>
      </c>
      <c r="B20" s="39" t="s">
        <v>102</v>
      </c>
      <c r="C20" s="39" t="s">
        <v>101</v>
      </c>
      <c r="D20" s="6"/>
      <c r="E20" s="6"/>
      <c r="F20" s="7"/>
      <c r="G20" s="12" t="s">
        <v>34</v>
      </c>
      <c r="H20" s="25">
        <v>5</v>
      </c>
      <c r="I20" s="25" t="s">
        <v>115</v>
      </c>
      <c r="J20" s="43">
        <v>0.6875</v>
      </c>
      <c r="K20" s="43">
        <v>0.72916666666666663</v>
      </c>
      <c r="L20" s="14">
        <f>+Tableau1[[#This Row],[Fin]]-Tableau1[[#This Row],[Début]]</f>
        <v>4.166666666666663E-2</v>
      </c>
      <c r="M20" s="67"/>
      <c r="N20" s="13"/>
      <c r="O20" s="22"/>
      <c r="P20" s="37"/>
    </row>
    <row r="21" spans="1:16" s="5" customFormat="1" ht="19.5" customHeight="1" x14ac:dyDescent="0.2">
      <c r="A21" s="7"/>
      <c r="B21" s="40"/>
      <c r="C21" s="41"/>
      <c r="D21" s="36"/>
      <c r="E21" s="36"/>
      <c r="F21" s="7"/>
      <c r="G21" s="78" t="s">
        <v>34</v>
      </c>
      <c r="H21" s="79">
        <v>5</v>
      </c>
      <c r="I21" s="79"/>
      <c r="J21" s="44"/>
      <c r="K21" s="44"/>
      <c r="L21" s="14">
        <f>+Tableau1[[#This Row],[Fin]]-Tableau1[[#This Row],[Début]]</f>
        <v>0</v>
      </c>
      <c r="M21" s="13"/>
      <c r="N21" s="13"/>
      <c r="O21" s="22"/>
      <c r="P21" s="31"/>
    </row>
    <row r="22" spans="1:16" s="5" customFormat="1" ht="32" customHeight="1" x14ac:dyDescent="0.2">
      <c r="A22" s="7" t="s">
        <v>110</v>
      </c>
      <c r="B22" s="68" t="s">
        <v>68</v>
      </c>
      <c r="C22" s="49" t="s">
        <v>66</v>
      </c>
      <c r="D22" s="6"/>
      <c r="E22" s="6"/>
      <c r="F22" s="7"/>
      <c r="G22" s="12" t="s">
        <v>35</v>
      </c>
      <c r="H22" s="25">
        <v>6</v>
      </c>
      <c r="I22" s="25" t="s">
        <v>115</v>
      </c>
      <c r="J22" s="42">
        <v>0.58333333333333337</v>
      </c>
      <c r="K22" s="42">
        <v>0.66666666666666663</v>
      </c>
      <c r="L22" s="14">
        <f>+Tableau1[[#This Row],[Fin]]-Tableau1[[#This Row],[Début]]</f>
        <v>8.3333333333333259E-2</v>
      </c>
      <c r="M22" s="13"/>
      <c r="N22" s="13"/>
      <c r="O22" s="22"/>
      <c r="P22" s="7"/>
    </row>
    <row r="23" spans="1:16" s="5" customFormat="1" ht="19.5" customHeight="1" x14ac:dyDescent="0.2">
      <c r="A23" s="7" t="s">
        <v>110</v>
      </c>
      <c r="B23" s="39" t="s">
        <v>103</v>
      </c>
      <c r="C23" s="39" t="s">
        <v>72</v>
      </c>
      <c r="D23" s="6"/>
      <c r="E23" s="6"/>
      <c r="F23" s="7"/>
      <c r="G23" s="12" t="s">
        <v>35</v>
      </c>
      <c r="H23" s="25">
        <v>6</v>
      </c>
      <c r="I23" s="25" t="s">
        <v>115</v>
      </c>
      <c r="J23" s="43">
        <v>0.66666666666666663</v>
      </c>
      <c r="K23" s="43">
        <v>0.70833333333333337</v>
      </c>
      <c r="L23" s="14">
        <f>+Tableau1[[#This Row],[Fin]]-Tableau1[[#This Row],[Début]]</f>
        <v>4.1666666666666741E-2</v>
      </c>
      <c r="M23" s="13"/>
      <c r="N23" s="13"/>
      <c r="O23" s="22"/>
      <c r="P23" s="31"/>
    </row>
    <row r="24" spans="1:16" s="5" customFormat="1" ht="19.5" customHeight="1" x14ac:dyDescent="0.2">
      <c r="A24" s="7" t="s">
        <v>110</v>
      </c>
      <c r="B24" s="46" t="s">
        <v>70</v>
      </c>
      <c r="C24" s="41" t="s">
        <v>71</v>
      </c>
      <c r="D24" s="36"/>
      <c r="E24" s="36"/>
      <c r="F24" s="77"/>
      <c r="G24" s="78" t="s">
        <v>35</v>
      </c>
      <c r="H24" s="79">
        <v>6</v>
      </c>
      <c r="I24" s="79" t="s">
        <v>115</v>
      </c>
      <c r="J24" s="44">
        <v>0.70833333333333337</v>
      </c>
      <c r="K24" s="44">
        <v>0.75</v>
      </c>
      <c r="L24" s="14">
        <f>+Tableau1[[#This Row],[Fin]]-Tableau1[[#This Row],[Début]]</f>
        <v>4.166666666666663E-2</v>
      </c>
      <c r="M24" s="13"/>
      <c r="N24" s="13"/>
      <c r="O24" s="22"/>
      <c r="P24" s="31"/>
    </row>
    <row r="25" spans="1:16" s="5" customFormat="1" ht="19.5" customHeight="1" x14ac:dyDescent="0.2">
      <c r="A25" s="7" t="s">
        <v>110</v>
      </c>
      <c r="B25" s="6" t="s">
        <v>69</v>
      </c>
      <c r="C25" s="6" t="s">
        <v>101</v>
      </c>
      <c r="D25" s="6"/>
      <c r="E25" s="6"/>
      <c r="F25" s="7"/>
      <c r="G25" s="12" t="s">
        <v>36</v>
      </c>
      <c r="H25" s="25">
        <v>7</v>
      </c>
      <c r="I25" s="25" t="s">
        <v>115</v>
      </c>
      <c r="J25" s="48">
        <v>0.58333333333333337</v>
      </c>
      <c r="K25" s="48">
        <v>0.625</v>
      </c>
      <c r="L25" s="14">
        <f>+Tableau1[[#This Row],[Fin]]-Tableau1[[#This Row],[Début]]</f>
        <v>4.166666666666663E-2</v>
      </c>
      <c r="M25" s="13"/>
      <c r="N25" s="13"/>
      <c r="O25" s="22"/>
      <c r="P25" s="31"/>
    </row>
    <row r="26" spans="1:16" s="5" customFormat="1" ht="30" customHeight="1" x14ac:dyDescent="0.2">
      <c r="A26" s="7" t="s">
        <v>110</v>
      </c>
      <c r="B26" s="47" t="s">
        <v>73</v>
      </c>
      <c r="C26" s="39" t="s">
        <v>74</v>
      </c>
      <c r="D26" s="6"/>
      <c r="E26" s="6"/>
      <c r="F26" s="7"/>
      <c r="G26" s="12" t="s">
        <v>36</v>
      </c>
      <c r="H26" s="25">
        <v>7</v>
      </c>
      <c r="I26" s="25" t="s">
        <v>115</v>
      </c>
      <c r="J26" s="43">
        <v>0.625</v>
      </c>
      <c r="K26" s="43">
        <v>0.67708333333333337</v>
      </c>
      <c r="L26" s="14">
        <f>+Tableau1[[#This Row],[Fin]]-Tableau1[[#This Row],[Début]]</f>
        <v>5.208333333333337E-2</v>
      </c>
      <c r="M26" s="13"/>
      <c r="N26" s="13"/>
      <c r="O26" s="22"/>
      <c r="P26" s="31"/>
    </row>
    <row r="27" spans="1:16" s="5" customFormat="1" ht="19.5" customHeight="1" x14ac:dyDescent="0.2">
      <c r="A27" s="7" t="s">
        <v>110</v>
      </c>
      <c r="B27" s="41" t="s">
        <v>75</v>
      </c>
      <c r="C27" s="41" t="s">
        <v>71</v>
      </c>
      <c r="D27" s="36"/>
      <c r="E27" s="36"/>
      <c r="F27" s="77"/>
      <c r="G27" s="78" t="s">
        <v>36</v>
      </c>
      <c r="H27" s="79">
        <v>7</v>
      </c>
      <c r="I27" s="79" t="s">
        <v>115</v>
      </c>
      <c r="J27" s="44">
        <v>0.6875</v>
      </c>
      <c r="K27" s="44">
        <v>0.77083333333333337</v>
      </c>
      <c r="L27" s="14">
        <f>+Tableau1[[#This Row],[Fin]]-Tableau1[[#This Row],[Début]]</f>
        <v>8.333333333333337E-2</v>
      </c>
      <c r="M27" s="13"/>
      <c r="N27" s="13"/>
      <c r="O27" s="22"/>
      <c r="P27" s="31"/>
    </row>
    <row r="28" spans="1:16" s="5" customFormat="1" ht="35" customHeight="1" x14ac:dyDescent="0.2">
      <c r="A28" s="7" t="s">
        <v>110</v>
      </c>
      <c r="B28" s="63" t="s">
        <v>76</v>
      </c>
      <c r="C28" s="64" t="s">
        <v>77</v>
      </c>
      <c r="D28" s="64"/>
      <c r="E28" s="64"/>
      <c r="F28" s="84"/>
      <c r="G28" s="85" t="s">
        <v>37</v>
      </c>
      <c r="H28" s="86">
        <v>8</v>
      </c>
      <c r="I28" s="86" t="s">
        <v>115</v>
      </c>
      <c r="J28" s="62">
        <v>0.58333333333333337</v>
      </c>
      <c r="K28" s="62">
        <v>0.625</v>
      </c>
      <c r="L28" s="14">
        <f>+Tableau1[[#This Row],[Fin]]-Tableau1[[#This Row],[Début]]</f>
        <v>4.166666666666663E-2</v>
      </c>
      <c r="M28" s="13"/>
      <c r="N28" s="13"/>
      <c r="O28" s="22"/>
      <c r="P28" s="31"/>
    </row>
    <row r="29" spans="1:16" s="5" customFormat="1" ht="18" customHeight="1" x14ac:dyDescent="0.2">
      <c r="A29" s="7" t="s">
        <v>110</v>
      </c>
      <c r="B29" s="49" t="s">
        <v>104</v>
      </c>
      <c r="C29" s="49" t="s">
        <v>60</v>
      </c>
      <c r="D29" s="6"/>
      <c r="E29" s="6"/>
      <c r="F29" s="7"/>
      <c r="G29" s="12" t="s">
        <v>38</v>
      </c>
      <c r="H29" s="25">
        <v>9</v>
      </c>
      <c r="I29" s="79" t="s">
        <v>115</v>
      </c>
      <c r="J29" s="48">
        <v>0.58333333333333337</v>
      </c>
      <c r="K29" s="48">
        <v>0.63541666666666663</v>
      </c>
      <c r="L29" s="14">
        <f>+Tableau1[[#This Row],[Fin]]-Tableau1[[#This Row],[Début]]</f>
        <v>5.2083333333333259E-2</v>
      </c>
      <c r="M29" s="13"/>
      <c r="N29" s="13"/>
      <c r="O29" s="22"/>
      <c r="P29" s="31"/>
    </row>
    <row r="30" spans="1:16" s="5" customFormat="1" ht="16" customHeight="1" x14ac:dyDescent="0.2">
      <c r="A30" s="94" t="s">
        <v>111</v>
      </c>
      <c r="B30" s="39" t="s">
        <v>79</v>
      </c>
      <c r="C30" s="39" t="s">
        <v>80</v>
      </c>
      <c r="D30" s="6"/>
      <c r="E30" s="6"/>
      <c r="F30" s="7"/>
      <c r="G30" s="12" t="s">
        <v>38</v>
      </c>
      <c r="H30" s="25">
        <v>9</v>
      </c>
      <c r="I30" s="25" t="s">
        <v>115</v>
      </c>
      <c r="J30" s="43">
        <v>0.64583333333333337</v>
      </c>
      <c r="K30" s="43">
        <v>0.69791666666666663</v>
      </c>
      <c r="L30" s="14">
        <f>+Tableau1[[#This Row],[Fin]]-Tableau1[[#This Row],[Début]]</f>
        <v>5.2083333333333259E-2</v>
      </c>
      <c r="M30" s="13"/>
      <c r="N30" s="13"/>
      <c r="O30" s="22"/>
      <c r="P30" s="31"/>
    </row>
    <row r="31" spans="1:16" s="106" customFormat="1" thickBot="1" x14ac:dyDescent="0.25">
      <c r="A31" s="95" t="s">
        <v>112</v>
      </c>
      <c r="B31" s="96" t="s">
        <v>82</v>
      </c>
      <c r="C31" s="97" t="s">
        <v>121</v>
      </c>
      <c r="D31" s="98"/>
      <c r="E31" s="98"/>
      <c r="F31" s="95"/>
      <c r="G31" s="99" t="s">
        <v>38</v>
      </c>
      <c r="H31" s="100">
        <v>9</v>
      </c>
      <c r="I31" s="100" t="s">
        <v>115</v>
      </c>
      <c r="J31" s="101">
        <v>0.70833333333333337</v>
      </c>
      <c r="K31" s="101">
        <v>0.83333333333333337</v>
      </c>
      <c r="L31" s="102"/>
      <c r="M31" s="103"/>
      <c r="N31" s="103">
        <v>0.125</v>
      </c>
      <c r="O31" s="104"/>
      <c r="P31" s="105"/>
    </row>
    <row r="32" spans="1:16" s="5" customFormat="1" ht="19" customHeight="1" x14ac:dyDescent="0.2">
      <c r="A32" s="94" t="s">
        <v>111</v>
      </c>
      <c r="B32" s="16" t="s">
        <v>119</v>
      </c>
      <c r="C32" s="6" t="s">
        <v>83</v>
      </c>
      <c r="D32" s="6"/>
      <c r="E32" s="6"/>
      <c r="F32" s="7"/>
      <c r="G32" s="12" t="s">
        <v>39</v>
      </c>
      <c r="H32" s="25">
        <v>10</v>
      </c>
      <c r="I32" s="25" t="s">
        <v>118</v>
      </c>
      <c r="J32" s="60">
        <v>0.58333333333333337</v>
      </c>
      <c r="K32" s="60">
        <v>0.63541666666666663</v>
      </c>
      <c r="L32" s="14">
        <f>+Tableau1[[#This Row],[Fin]]-Tableau1[[#This Row],[Début]]</f>
        <v>5.2083333333333259E-2</v>
      </c>
      <c r="M32" s="13"/>
      <c r="N32" s="13"/>
      <c r="O32" s="22"/>
      <c r="P32" s="31"/>
    </row>
    <row r="33" spans="1:16" s="5" customFormat="1" ht="21" customHeight="1" x14ac:dyDescent="0.2">
      <c r="A33" s="94" t="s">
        <v>111</v>
      </c>
      <c r="B33" s="68" t="s">
        <v>67</v>
      </c>
      <c r="C33" s="49" t="s">
        <v>120</v>
      </c>
      <c r="D33" s="6"/>
      <c r="E33" s="6"/>
      <c r="F33" s="7"/>
      <c r="G33" s="12" t="s">
        <v>39</v>
      </c>
      <c r="H33" s="25">
        <v>10</v>
      </c>
      <c r="I33" s="25" t="s">
        <v>118</v>
      </c>
      <c r="J33" s="48">
        <v>0.63541666666666663</v>
      </c>
      <c r="K33" s="48">
        <v>0.6875</v>
      </c>
      <c r="L33" s="14">
        <f>+Tableau1[[#This Row],[Fin]]-Tableau1[[#This Row],[Début]]</f>
        <v>5.208333333333337E-2</v>
      </c>
      <c r="M33" s="13"/>
      <c r="N33" s="13"/>
      <c r="O33" s="22"/>
      <c r="P33" s="7"/>
    </row>
    <row r="34" spans="1:16" s="5" customFormat="1" ht="19.5" customHeight="1" x14ac:dyDescent="0.2">
      <c r="A34" s="94" t="s">
        <v>111</v>
      </c>
      <c r="B34" s="41" t="s">
        <v>84</v>
      </c>
      <c r="C34" s="41" t="s">
        <v>52</v>
      </c>
      <c r="D34" s="36"/>
      <c r="E34" s="36"/>
      <c r="F34" s="77"/>
      <c r="G34" s="78" t="s">
        <v>39</v>
      </c>
      <c r="H34" s="79">
        <v>10</v>
      </c>
      <c r="I34" s="79" t="s">
        <v>118</v>
      </c>
      <c r="J34" s="44">
        <v>0.6875</v>
      </c>
      <c r="K34" s="44">
        <v>0.75</v>
      </c>
      <c r="L34" s="14">
        <f>+Tableau1[[#This Row],[Fin]]-Tableau1[[#This Row],[Début]]</f>
        <v>6.25E-2</v>
      </c>
      <c r="M34" s="13"/>
      <c r="N34" s="13"/>
      <c r="O34" s="22"/>
      <c r="P34" s="31"/>
    </row>
    <row r="35" spans="1:16" s="5" customFormat="1" ht="19.5" customHeight="1" x14ac:dyDescent="0.2">
      <c r="A35" s="94" t="s">
        <v>111</v>
      </c>
      <c r="B35" s="87" t="s">
        <v>78</v>
      </c>
      <c r="C35" s="88" t="s">
        <v>74</v>
      </c>
      <c r="D35" s="6"/>
      <c r="E35" s="6"/>
      <c r="F35" s="7"/>
      <c r="G35" s="12" t="s">
        <v>40</v>
      </c>
      <c r="H35" s="25">
        <v>11</v>
      </c>
      <c r="I35" s="79" t="s">
        <v>118</v>
      </c>
      <c r="J35" s="60">
        <v>0.58333333333333337</v>
      </c>
      <c r="K35" s="60">
        <v>0.63541666666666663</v>
      </c>
      <c r="L35" s="14">
        <f>+Tableau1[[#This Row],[Fin]]-Tableau1[[#This Row],[Début]]</f>
        <v>5.2083333333333259E-2</v>
      </c>
      <c r="M35" s="13"/>
      <c r="N35" s="13"/>
      <c r="O35" s="22"/>
      <c r="P35" s="31"/>
    </row>
    <row r="36" spans="1:16" s="5" customFormat="1" ht="19.5" customHeight="1" x14ac:dyDescent="0.2">
      <c r="A36" s="94" t="s">
        <v>111</v>
      </c>
      <c r="B36" s="6" t="s">
        <v>85</v>
      </c>
      <c r="C36" s="6"/>
      <c r="D36" s="6"/>
      <c r="E36" s="6"/>
      <c r="F36" s="7"/>
      <c r="G36" s="12" t="s">
        <v>40</v>
      </c>
      <c r="H36" s="25">
        <v>11</v>
      </c>
      <c r="I36" s="25" t="s">
        <v>118</v>
      </c>
      <c r="J36" s="37"/>
      <c r="K36" s="37"/>
      <c r="L36" s="14">
        <f>+Tableau1[[#This Row],[Fin]]-Tableau1[[#This Row],[Début]]</f>
        <v>0</v>
      </c>
      <c r="M36" s="13"/>
      <c r="N36" s="13"/>
      <c r="O36" s="22"/>
      <c r="P36" s="31"/>
    </row>
    <row r="37" spans="1:16" s="5" customFormat="1" ht="19.5" customHeight="1" x14ac:dyDescent="0.2">
      <c r="A37" s="7"/>
      <c r="B37" s="16"/>
      <c r="C37" s="6"/>
      <c r="D37" s="36"/>
      <c r="E37" s="36"/>
      <c r="F37" s="77"/>
      <c r="G37" s="78" t="s">
        <v>40</v>
      </c>
      <c r="H37" s="79">
        <v>11</v>
      </c>
      <c r="I37" s="79"/>
      <c r="J37" s="61"/>
      <c r="K37" s="61"/>
      <c r="L37" s="14">
        <f>+Tableau1[[#This Row],[Fin]]-Tableau1[[#This Row],[Début]]</f>
        <v>0</v>
      </c>
      <c r="M37" s="13"/>
      <c r="N37" s="13"/>
      <c r="O37" s="22"/>
      <c r="P37" s="31"/>
    </row>
    <row r="38" spans="1:16" s="5" customFormat="1" ht="19.5" customHeight="1" x14ac:dyDescent="0.2">
      <c r="A38" s="94" t="s">
        <v>111</v>
      </c>
      <c r="B38" s="50" t="s">
        <v>105</v>
      </c>
      <c r="C38" s="35" t="s">
        <v>74</v>
      </c>
      <c r="D38" s="6"/>
      <c r="E38" s="6"/>
      <c r="F38" s="7"/>
      <c r="G38" s="34" t="s">
        <v>41</v>
      </c>
      <c r="H38" s="25">
        <v>12</v>
      </c>
      <c r="I38" s="25" t="s">
        <v>118</v>
      </c>
      <c r="J38" s="42">
        <v>0.58333333333333337</v>
      </c>
      <c r="K38" s="42">
        <v>0.64583333333333337</v>
      </c>
      <c r="L38" s="14">
        <f>+Tableau1[[#This Row],[Fin]]-Tableau1[[#This Row],[Début]]</f>
        <v>6.25E-2</v>
      </c>
      <c r="M38" s="13"/>
      <c r="N38" s="13"/>
      <c r="O38" s="22"/>
      <c r="P38" s="31"/>
    </row>
    <row r="39" spans="1:16" s="5" customFormat="1" ht="19.5" customHeight="1" x14ac:dyDescent="0.2">
      <c r="A39" s="94" t="s">
        <v>111</v>
      </c>
      <c r="B39" s="41" t="s">
        <v>86</v>
      </c>
      <c r="C39" s="41" t="s">
        <v>87</v>
      </c>
      <c r="D39" s="36"/>
      <c r="E39" s="36"/>
      <c r="F39" s="77"/>
      <c r="G39" s="89" t="s">
        <v>41</v>
      </c>
      <c r="H39" s="79">
        <v>12</v>
      </c>
      <c r="I39" s="79" t="s">
        <v>118</v>
      </c>
      <c r="J39" s="44">
        <v>0.6875</v>
      </c>
      <c r="K39" s="44">
        <v>0.75</v>
      </c>
      <c r="L39" s="14">
        <f>+Tableau1[[#This Row],[Fin]]-Tableau1[[#This Row],[Début]]</f>
        <v>6.25E-2</v>
      </c>
      <c r="M39" s="13"/>
      <c r="N39" s="13"/>
      <c r="O39" s="22"/>
      <c r="P39" s="31"/>
    </row>
    <row r="40" spans="1:16" s="5" customFormat="1" ht="19.5" customHeight="1" x14ac:dyDescent="0.2">
      <c r="A40" s="7"/>
      <c r="B40" s="16"/>
      <c r="C40" s="6"/>
      <c r="D40" s="6"/>
      <c r="E40" s="6"/>
      <c r="F40" s="7"/>
      <c r="G40" s="34" t="s">
        <v>41</v>
      </c>
      <c r="H40" s="25">
        <v>12</v>
      </c>
      <c r="I40" s="25"/>
      <c r="J40" s="61"/>
      <c r="K40" s="61"/>
      <c r="L40" s="14">
        <f>+Tableau1[[#This Row],[Fin]]-Tableau1[[#This Row],[Début]]</f>
        <v>0</v>
      </c>
      <c r="M40" s="13"/>
      <c r="N40" s="13"/>
      <c r="O40" s="22"/>
      <c r="P40" s="33"/>
    </row>
    <row r="41" spans="1:16" s="5" customFormat="1" ht="30" x14ac:dyDescent="0.2">
      <c r="A41" s="7" t="s">
        <v>112</v>
      </c>
      <c r="B41" s="51" t="s">
        <v>81</v>
      </c>
      <c r="C41" s="52" t="s">
        <v>108</v>
      </c>
      <c r="D41" s="36"/>
      <c r="E41" s="36"/>
      <c r="F41" s="77"/>
      <c r="G41" s="89" t="s">
        <v>42</v>
      </c>
      <c r="H41" s="79">
        <v>13</v>
      </c>
      <c r="I41" s="79" t="s">
        <v>118</v>
      </c>
      <c r="J41" s="61">
        <v>0.58333333333333304</v>
      </c>
      <c r="K41" s="61">
        <v>0.75</v>
      </c>
      <c r="L41" s="14"/>
      <c r="M41" s="13"/>
      <c r="N41" s="13">
        <v>0.125</v>
      </c>
      <c r="O41" s="22"/>
      <c r="P41" s="33"/>
    </row>
    <row r="42" spans="1:16" s="5" customFormat="1" ht="19" customHeight="1" x14ac:dyDescent="0.2">
      <c r="A42" s="94" t="s">
        <v>111</v>
      </c>
      <c r="B42" s="53" t="s">
        <v>88</v>
      </c>
      <c r="C42" s="53" t="s">
        <v>71</v>
      </c>
      <c r="D42" s="6"/>
      <c r="E42" s="6"/>
      <c r="F42" s="7"/>
      <c r="G42" s="12" t="s">
        <v>44</v>
      </c>
      <c r="H42" s="25">
        <v>14</v>
      </c>
      <c r="I42" s="25" t="s">
        <v>118</v>
      </c>
      <c r="J42" s="55">
        <v>0.58333333333333337</v>
      </c>
      <c r="K42" s="55">
        <v>0.64583333333333337</v>
      </c>
      <c r="L42" s="14">
        <f>+Tableau1[[#This Row],[Fin]]-Tableau1[[#This Row],[Début]]</f>
        <v>6.25E-2</v>
      </c>
      <c r="M42" s="13"/>
      <c r="N42" s="13"/>
      <c r="O42" s="22"/>
      <c r="P42" s="33"/>
    </row>
    <row r="43" spans="1:16" s="5" customFormat="1" ht="18" customHeight="1" x14ac:dyDescent="0.2">
      <c r="A43" s="94" t="s">
        <v>111</v>
      </c>
      <c r="B43" s="70" t="s">
        <v>89</v>
      </c>
      <c r="C43" s="70" t="s">
        <v>90</v>
      </c>
      <c r="D43" s="6"/>
      <c r="E43" s="6"/>
      <c r="F43" s="7"/>
      <c r="G43" s="12" t="s">
        <v>44</v>
      </c>
      <c r="H43" s="25">
        <v>14</v>
      </c>
      <c r="I43" s="25" t="s">
        <v>118</v>
      </c>
      <c r="J43" s="57">
        <v>0.64583333333333337</v>
      </c>
      <c r="K43" s="57">
        <v>0.70833333333333337</v>
      </c>
      <c r="L43" s="14">
        <f>+Tableau1[[#This Row],[Fin]]-Tableau1[[#This Row],[Début]]</f>
        <v>6.25E-2</v>
      </c>
      <c r="M43" s="13"/>
      <c r="N43" s="13"/>
      <c r="O43" s="22"/>
      <c r="P43" s="33"/>
    </row>
    <row r="44" spans="1:16" s="5" customFormat="1" ht="19.5" customHeight="1" x14ac:dyDescent="0.2">
      <c r="A44" s="94" t="s">
        <v>111</v>
      </c>
      <c r="B44" s="54" t="s">
        <v>91</v>
      </c>
      <c r="C44" s="54" t="s">
        <v>92</v>
      </c>
      <c r="D44" s="90"/>
      <c r="E44" s="36"/>
      <c r="F44" s="77"/>
      <c r="G44" s="78" t="s">
        <v>44</v>
      </c>
      <c r="H44" s="79">
        <v>14</v>
      </c>
      <c r="I44" s="91" t="s">
        <v>118</v>
      </c>
      <c r="J44" s="56">
        <v>0.70833333333333337</v>
      </c>
      <c r="K44" s="56">
        <v>0.77083333333333337</v>
      </c>
      <c r="L44" s="14">
        <f>+Tableau1[[#This Row],[Fin]]-Tableau1[[#This Row],[Début]]</f>
        <v>6.25E-2</v>
      </c>
      <c r="M44" s="13"/>
      <c r="N44" s="13"/>
      <c r="O44" s="22"/>
      <c r="P44" s="31"/>
    </row>
    <row r="45" spans="1:16" s="5" customFormat="1" ht="19.5" customHeight="1" x14ac:dyDescent="0.2">
      <c r="A45" s="94" t="s">
        <v>111</v>
      </c>
      <c r="B45" s="35" t="s">
        <v>93</v>
      </c>
      <c r="C45" s="35" t="s">
        <v>90</v>
      </c>
      <c r="D45" s="6"/>
      <c r="E45" s="6"/>
      <c r="F45" s="7"/>
      <c r="G45" s="12" t="s">
        <v>45</v>
      </c>
      <c r="H45" s="25">
        <v>15</v>
      </c>
      <c r="I45" s="25" t="s">
        <v>118</v>
      </c>
      <c r="J45" s="59">
        <v>0.58333333333333337</v>
      </c>
      <c r="K45" s="59">
        <v>0.64583333333333337</v>
      </c>
      <c r="L45" s="14">
        <f>+Tableau1[[#This Row],[Fin]]-Tableau1[[#This Row],[Début]]</f>
        <v>6.25E-2</v>
      </c>
      <c r="M45" s="13"/>
      <c r="N45" s="13"/>
      <c r="O45" s="22"/>
      <c r="P45" s="31"/>
    </row>
    <row r="46" spans="1:16" s="5" customFormat="1" ht="19.5" customHeight="1" x14ac:dyDescent="0.2">
      <c r="A46" s="94" t="s">
        <v>111</v>
      </c>
      <c r="B46" s="58" t="s">
        <v>94</v>
      </c>
      <c r="C46" s="41" t="s">
        <v>95</v>
      </c>
      <c r="D46" s="36"/>
      <c r="E46" s="36"/>
      <c r="F46" s="77"/>
      <c r="G46" s="78" t="s">
        <v>45</v>
      </c>
      <c r="H46" s="79">
        <v>15</v>
      </c>
      <c r="I46" s="91" t="s">
        <v>118</v>
      </c>
      <c r="J46" s="56">
        <v>0.64583333333333337</v>
      </c>
      <c r="K46" s="56">
        <v>0.72916666666666663</v>
      </c>
      <c r="L46" s="14">
        <f>+Tableau1[[#This Row],[Fin]]-Tableau1[[#This Row],[Début]]</f>
        <v>8.3333333333333259E-2</v>
      </c>
      <c r="M46" s="13"/>
      <c r="N46" s="13"/>
      <c r="O46" s="22"/>
      <c r="P46" s="31"/>
    </row>
    <row r="47" spans="1:16" s="5" customFormat="1" ht="19.5" customHeight="1" x14ac:dyDescent="0.2">
      <c r="A47" s="94" t="s">
        <v>111</v>
      </c>
      <c r="B47" s="45" t="s">
        <v>106</v>
      </c>
      <c r="C47" s="35" t="s">
        <v>83</v>
      </c>
      <c r="D47" s="6"/>
      <c r="E47" s="6"/>
      <c r="F47" s="7"/>
      <c r="G47" s="12" t="s">
        <v>46</v>
      </c>
      <c r="H47" s="25">
        <v>16</v>
      </c>
      <c r="I47" s="25" t="s">
        <v>118</v>
      </c>
      <c r="J47" s="42">
        <v>0.58333333333333337</v>
      </c>
      <c r="K47" s="42">
        <v>0.64583333333333337</v>
      </c>
      <c r="L47" s="14">
        <f>+Tableau1[[#This Row],[Fin]]-Tableau1[[#This Row],[Début]]</f>
        <v>6.25E-2</v>
      </c>
      <c r="M47" s="13"/>
      <c r="N47" s="13"/>
      <c r="O47" s="22"/>
      <c r="P47" s="31"/>
    </row>
    <row r="48" spans="1:16" s="5" customFormat="1" ht="19.5" customHeight="1" x14ac:dyDescent="0.2">
      <c r="A48" s="7" t="s">
        <v>111</v>
      </c>
      <c r="B48" s="40" t="s">
        <v>96</v>
      </c>
      <c r="C48" s="41" t="s">
        <v>101</v>
      </c>
      <c r="D48" s="36"/>
      <c r="E48" s="36"/>
      <c r="F48" s="77"/>
      <c r="G48" s="78" t="s">
        <v>46</v>
      </c>
      <c r="H48" s="79">
        <v>16</v>
      </c>
      <c r="I48" s="79" t="s">
        <v>118</v>
      </c>
      <c r="J48" s="44">
        <v>0.65625</v>
      </c>
      <c r="K48" s="44">
        <v>0.71875</v>
      </c>
      <c r="L48" s="14">
        <f>+Tableau1[[#This Row],[Fin]]-Tableau1[[#This Row],[Début]]</f>
        <v>6.25E-2</v>
      </c>
      <c r="M48" s="13"/>
      <c r="N48" s="13"/>
      <c r="O48" s="22"/>
      <c r="P48" s="37"/>
    </row>
    <row r="49" spans="1:16" s="5" customFormat="1" ht="42" customHeight="1" x14ac:dyDescent="0.2">
      <c r="A49" s="7" t="s">
        <v>112</v>
      </c>
      <c r="B49" s="92" t="s">
        <v>81</v>
      </c>
      <c r="C49" s="93" t="s">
        <v>109</v>
      </c>
      <c r="D49" s="36"/>
      <c r="E49" s="36"/>
      <c r="F49" s="77"/>
      <c r="G49" s="78" t="s">
        <v>47</v>
      </c>
      <c r="H49" s="79">
        <v>17</v>
      </c>
      <c r="I49" s="79" t="s">
        <v>118</v>
      </c>
      <c r="J49" s="38">
        <v>0.58333333333333337</v>
      </c>
      <c r="K49" s="38">
        <v>0.70833333333333337</v>
      </c>
      <c r="L49" s="80"/>
      <c r="M49" s="13"/>
      <c r="N49" s="13">
        <v>0.125</v>
      </c>
      <c r="O49" s="22"/>
      <c r="P49" s="31"/>
    </row>
    <row r="50" spans="1:16" s="5" customFormat="1" ht="19.5" customHeight="1" x14ac:dyDescent="0.2">
      <c r="A50" s="7"/>
      <c r="B50" s="16"/>
      <c r="D50" s="6"/>
      <c r="E50" s="6"/>
      <c r="F50" s="7"/>
      <c r="G50" s="12"/>
      <c r="H50" s="25"/>
      <c r="I50" s="25"/>
      <c r="J50" s="13"/>
      <c r="K50" s="13"/>
      <c r="L50" s="14">
        <f>+Tableau1[[#This Row],[Fin]]-Tableau1[[#This Row],[Début]]</f>
        <v>0</v>
      </c>
      <c r="M50" s="13"/>
      <c r="N50" s="13"/>
      <c r="O50" s="22"/>
      <c r="P50" s="31"/>
    </row>
    <row r="51" spans="1:16" s="5" customFormat="1" ht="19.5" customHeight="1" x14ac:dyDescent="0.2">
      <c r="A51" s="7"/>
      <c r="B51" s="16"/>
      <c r="D51" s="6"/>
      <c r="E51" s="6"/>
      <c r="F51" s="7"/>
      <c r="G51" s="12"/>
      <c r="H51" s="25"/>
      <c r="I51" s="25"/>
      <c r="J51" s="13"/>
      <c r="K51" s="13"/>
      <c r="L51" s="14">
        <f>+Tableau1[[#This Row],[Fin]]-Tableau1[[#This Row],[Début]]</f>
        <v>0</v>
      </c>
      <c r="M51" s="13"/>
      <c r="N51" s="13"/>
      <c r="O51" s="22"/>
      <c r="P51" s="31"/>
    </row>
    <row r="52" spans="1:16" s="5" customFormat="1" ht="19.5" customHeight="1" x14ac:dyDescent="0.2">
      <c r="A52" s="7"/>
      <c r="B52" s="16" t="s">
        <v>26</v>
      </c>
      <c r="C52" s="6"/>
      <c r="D52" s="6"/>
      <c r="E52" s="6"/>
      <c r="F52" s="7"/>
      <c r="G52" s="7" t="s">
        <v>48</v>
      </c>
      <c r="H52" s="25">
        <v>21</v>
      </c>
      <c r="I52" s="25"/>
      <c r="J52" s="13"/>
      <c r="K52" s="13"/>
      <c r="L52" s="14">
        <f>+Tableau1[[#This Row],[Fin]]-Tableau1[[#This Row],[Début]]</f>
        <v>0</v>
      </c>
      <c r="M52" s="13"/>
      <c r="N52" s="13"/>
      <c r="O52" s="22"/>
      <c r="P52" s="31"/>
    </row>
    <row r="53" spans="1:16" s="5" customFormat="1" ht="19.5" customHeight="1" x14ac:dyDescent="0.2">
      <c r="A53" s="7"/>
      <c r="B53" s="16"/>
      <c r="C53" s="6"/>
      <c r="D53" s="6"/>
      <c r="E53" s="6"/>
      <c r="F53" s="7"/>
      <c r="G53" s="7"/>
      <c r="H53" s="25"/>
      <c r="I53" s="25"/>
      <c r="J53" s="13"/>
      <c r="K53" s="13"/>
      <c r="L53" s="14">
        <f>+Tableau1[[#This Row],[Fin]]-Tableau1[[#This Row],[Début]]</f>
        <v>0</v>
      </c>
      <c r="M53" s="13"/>
      <c r="N53" s="13"/>
      <c r="O53" s="22"/>
      <c r="P53" s="31"/>
    </row>
    <row r="54" spans="1:16" s="5" customFormat="1" ht="19.5" customHeight="1" x14ac:dyDescent="0.2">
      <c r="A54" s="7"/>
      <c r="B54" s="16"/>
      <c r="C54" s="6"/>
      <c r="D54" s="6"/>
      <c r="E54" s="6"/>
      <c r="F54" s="7"/>
      <c r="G54" s="7"/>
      <c r="H54" s="7"/>
      <c r="I54" s="7"/>
      <c r="J54" s="13"/>
      <c r="K54" s="13"/>
      <c r="L54" s="14">
        <f>+Tableau1[[#This Row],[Fin]]-Tableau1[[#This Row],[Début]]</f>
        <v>0</v>
      </c>
      <c r="M54" s="13"/>
      <c r="N54" s="13"/>
      <c r="O54" s="22"/>
      <c r="P54" s="31"/>
    </row>
    <row r="55" spans="1:16" x14ac:dyDescent="0.2">
      <c r="B55" s="71"/>
      <c r="C55" s="71"/>
      <c r="D55" s="72"/>
      <c r="E55" s="72"/>
      <c r="F55" s="72"/>
      <c r="G55" s="72"/>
      <c r="H55" s="72"/>
      <c r="I55" s="72"/>
      <c r="J55" s="72"/>
      <c r="K55" s="72" t="s">
        <v>13</v>
      </c>
      <c r="L55" s="73">
        <f>SUBTOTAL(109,Tableau1[Durées effectives])</f>
        <v>1.7499999999999996</v>
      </c>
      <c r="M55" s="74">
        <f>SUBTOTAL(109,Tableau1[H.CM])</f>
        <v>0</v>
      </c>
      <c r="N55" s="74">
        <f>SUBTOTAL(109,Tableau1[H.TD])</f>
        <v>0.375</v>
      </c>
      <c r="O55"/>
      <c r="P55"/>
    </row>
  </sheetData>
  <mergeCells count="6">
    <mergeCell ref="P1:P7"/>
    <mergeCell ref="J2:L2"/>
    <mergeCell ref="M2:N2"/>
    <mergeCell ref="J7:L7"/>
    <mergeCell ref="B1:O1"/>
    <mergeCell ref="M7:O7"/>
  </mergeCells>
  <hyperlinks>
    <hyperlink ref="H5" r:id="rId1" xr:uid="{00000000-0004-0000-0000-000000000000}"/>
  </hyperlinks>
  <pageMargins left="0.19685039370078741" right="0.19685039370078741" top="0.39370078740157483" bottom="0.35433070866141736" header="0.31496062992125984" footer="0.19685039370078741"/>
  <pageSetup paperSize="9" scale="86" firstPageNumber="4294967295" fitToHeight="0" orientation="landscape" r:id="rId2"/>
  <headerFooter>
    <oddFooter>&amp;C&amp;10&amp;F&amp;R&amp;10&amp;P/&amp;N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Planning 2026</vt:lpstr>
      <vt:lpstr>'Planning 2026'!Impression_des_titres</vt:lpstr>
      <vt:lpstr>'Planning 2026'!Print_Titles</vt:lpstr>
      <vt:lpstr>'Planning 2026'!Zone_d_impression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crusson-l</dc:creator>
  <cp:lastModifiedBy>Nidia Alvarez</cp:lastModifiedBy>
  <cp:revision>3</cp:revision>
  <cp:lastPrinted>2022-03-31T09:06:32Z</cp:lastPrinted>
  <dcterms:created xsi:type="dcterms:W3CDTF">2015-01-14T14:23:04Z</dcterms:created>
  <dcterms:modified xsi:type="dcterms:W3CDTF">2026-01-07T16:50:43Z</dcterms:modified>
</cp:coreProperties>
</file>